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es\Documents\Rambow-Technology. com\Presse 2024\Tools\"/>
    </mc:Choice>
  </mc:AlternateContent>
  <bookViews>
    <workbookView xWindow="120" yWindow="240" windowWidth="28515" windowHeight="14250"/>
  </bookViews>
  <sheets>
    <sheet name="Cap CALC Tool" sheetId="2" r:id="rId1"/>
  </sheets>
  <definedNames>
    <definedName name="_xlnm.Print_Area" localSheetId="0">'Cap CALC Tool'!$B$1:$M$33</definedName>
  </definedNames>
  <calcPr calcId="162913"/>
</workbook>
</file>

<file path=xl/calcChain.xml><?xml version="1.0" encoding="utf-8"?>
<calcChain xmlns="http://schemas.openxmlformats.org/spreadsheetml/2006/main">
  <c r="C17" i="2" l="1"/>
  <c r="C19" i="2" l="1"/>
  <c r="C18" i="2" l="1"/>
  <c r="C31" i="2" s="1"/>
  <c r="G34" i="2" l="1"/>
  <c r="C34" i="2"/>
  <c r="C28" i="2"/>
  <c r="C16" i="2" l="1"/>
  <c r="C22" i="2" l="1"/>
  <c r="C25" i="2"/>
</calcChain>
</file>

<file path=xl/sharedStrings.xml><?xml version="1.0" encoding="utf-8"?>
<sst xmlns="http://schemas.openxmlformats.org/spreadsheetml/2006/main" count="59" uniqueCount="51">
  <si>
    <t>A</t>
  </si>
  <si>
    <t>µF</t>
  </si>
  <si>
    <t>V</t>
  </si>
  <si>
    <t>up to</t>
  </si>
  <si>
    <t>Hz</t>
  </si>
  <si>
    <t>kW</t>
  </si>
  <si>
    <t>Notes</t>
  </si>
  <si>
    <t>Unit</t>
  </si>
  <si>
    <r>
      <t>Motor Phase Current I</t>
    </r>
    <r>
      <rPr>
        <vertAlign val="subscript"/>
        <sz val="12"/>
        <rFont val="Arial"/>
        <family val="2"/>
      </rPr>
      <t>PH</t>
    </r>
    <r>
      <rPr>
        <sz val="12"/>
        <rFont val="Arial"/>
        <family val="2"/>
      </rPr>
      <t xml:space="preserve"> (max.)</t>
    </r>
  </si>
  <si>
    <r>
      <t>typically:+/-8V - +-12V= 16-24Vpp or 1% of V</t>
    </r>
    <r>
      <rPr>
        <vertAlign val="subscript"/>
        <sz val="12"/>
        <color theme="1"/>
        <rFont val="Arial"/>
        <family val="2"/>
      </rPr>
      <t>DC</t>
    </r>
  </si>
  <si>
    <t>Switching frequency f</t>
  </si>
  <si>
    <r>
      <t>DC Voltage (V</t>
    </r>
    <r>
      <rPr>
        <vertAlign val="subscript"/>
        <sz val="12"/>
        <rFont val="Arial"/>
        <family val="2"/>
      </rPr>
      <t>DC</t>
    </r>
    <r>
      <rPr>
        <sz val="12"/>
        <rFont val="Arial"/>
        <family val="2"/>
      </rPr>
      <t>)</t>
    </r>
  </si>
  <si>
    <t>Formula 3</t>
  </si>
  <si>
    <t>Formula 4</t>
  </si>
  <si>
    <t>Check for maximum Capacitor current in manufacturers data sheet!</t>
  </si>
  <si>
    <r>
      <t>Ripple-Voltage (V</t>
    </r>
    <r>
      <rPr>
        <vertAlign val="subscript"/>
        <sz val="12"/>
        <rFont val="Arial"/>
        <family val="2"/>
      </rPr>
      <t>R</t>
    </r>
    <r>
      <rPr>
        <sz val="12"/>
        <rFont val="Arial"/>
        <family val="2"/>
      </rPr>
      <t xml:space="preserve">) - maximum </t>
    </r>
    <r>
      <rPr>
        <sz val="12"/>
        <rFont val="Calibri"/>
        <family val="2"/>
      </rPr>
      <t>±</t>
    </r>
  </si>
  <si>
    <t xml:space="preserve"> </t>
  </si>
  <si>
    <t>Formula 1</t>
  </si>
  <si>
    <t>Calculated capacitance Formula 1</t>
  </si>
  <si>
    <t>Calculated capacitance Formula 2 (Kemet)</t>
  </si>
  <si>
    <t>uF</t>
  </si>
  <si>
    <t>uH</t>
  </si>
  <si>
    <r>
      <t xml:space="preserve">Formula 2 "Kemet" 
</t>
    </r>
    <r>
      <rPr>
        <b/>
        <sz val="11"/>
        <rFont val="Arial"/>
        <family val="2"/>
      </rPr>
      <t>(diese Formel stammt von einem Kemet Workshop)</t>
    </r>
  </si>
  <si>
    <t>enter Switching Frequency in Hertz</t>
  </si>
  <si>
    <t>enter Bus/battery Voltage</t>
  </si>
  <si>
    <t>enter nominal power given by OEM/Tier1</t>
  </si>
  <si>
    <t>enter Phase-Load inductivity in uH (typ.: 100µH)</t>
  </si>
  <si>
    <r>
      <t>Ripple Voltage Peak-Peak V</t>
    </r>
    <r>
      <rPr>
        <vertAlign val="subscript"/>
        <sz val="12"/>
        <rFont val="Arial"/>
        <family val="2"/>
      </rPr>
      <t>pp</t>
    </r>
    <r>
      <rPr>
        <sz val="12"/>
        <rFont val="Arial"/>
        <family val="2"/>
      </rPr>
      <t xml:space="preserve">  </t>
    </r>
  </si>
  <si>
    <r>
      <t>calculated with the Ripple Voltage -V</t>
    </r>
    <r>
      <rPr>
        <vertAlign val="subscript"/>
        <sz val="12"/>
        <color theme="1"/>
        <rFont val="Arial"/>
        <family val="2"/>
      </rPr>
      <t>PP</t>
    </r>
    <r>
      <rPr>
        <sz val="12"/>
        <color theme="1"/>
        <rFont val="Arial"/>
        <family val="2"/>
      </rPr>
      <t xml:space="preserve"> (2 times V</t>
    </r>
    <r>
      <rPr>
        <vertAlign val="sub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), specified by OEM or Tier 1</t>
    </r>
  </si>
  <si>
    <t>Calculated capacitance Formula 3</t>
  </si>
  <si>
    <t>Calculated capacitance Formula 4</t>
  </si>
  <si>
    <t>Inductivity L</t>
  </si>
  <si>
    <r>
      <t>Max. Power P</t>
    </r>
    <r>
      <rPr>
        <vertAlign val="subscript"/>
        <sz val="12"/>
        <color theme="1"/>
        <rFont val="Arial"/>
        <family val="2"/>
      </rPr>
      <t>max</t>
    </r>
  </si>
  <si>
    <r>
      <t>P</t>
    </r>
    <r>
      <rPr>
        <vertAlign val="subscript"/>
        <sz val="12"/>
        <color theme="1"/>
        <rFont val="Arial"/>
        <family val="2"/>
      </rPr>
      <t xml:space="preserve">Motor 3~ </t>
    </r>
  </si>
  <si>
    <r>
      <t xml:space="preserve">C ="I </t>
    </r>
    <r>
      <rPr>
        <b/>
        <vertAlign val="subscript"/>
        <sz val="11"/>
        <color rgb="FF000000"/>
        <rFont val="Calibri"/>
        <family val="2"/>
        <scheme val="minor"/>
      </rPr>
      <t>ripple</t>
    </r>
    <r>
      <rPr>
        <b/>
        <vertAlign val="subscript"/>
        <sz val="11"/>
        <color rgb="FF000000"/>
        <rFont val="Cambria Math"/>
        <family val="1"/>
      </rPr>
      <t>" /(</t>
    </r>
    <r>
      <rPr>
        <b/>
        <sz val="11"/>
        <color rgb="FF000000"/>
        <rFont val="Cambria Math"/>
        <family val="1"/>
      </rPr>
      <t>(2∗π∗f∗Ueff))</t>
    </r>
  </si>
  <si>
    <r>
      <t>Ripple Voltage eff (V</t>
    </r>
    <r>
      <rPr>
        <vertAlign val="subscript"/>
        <sz val="12"/>
        <color theme="1"/>
        <rFont val="Arial"/>
        <family val="2"/>
      </rPr>
      <t>Reff</t>
    </r>
    <r>
      <rPr>
        <sz val="12"/>
        <color theme="1"/>
        <rFont val="Arial"/>
        <family val="2"/>
      </rPr>
      <t>)</t>
    </r>
  </si>
  <si>
    <r>
      <t>V</t>
    </r>
    <r>
      <rPr>
        <vertAlign val="subscript"/>
        <sz val="12"/>
        <color theme="1"/>
        <rFont val="Arial"/>
        <family val="2"/>
      </rPr>
      <t>Reff</t>
    </r>
    <r>
      <rPr>
        <sz val="12"/>
        <color theme="1"/>
        <rFont val="Arial"/>
        <family val="2"/>
      </rPr>
      <t xml:space="preserve"> = U</t>
    </r>
    <r>
      <rPr>
        <vertAlign val="sub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/√2</t>
    </r>
  </si>
  <si>
    <r>
      <t>V</t>
    </r>
    <r>
      <rPr>
        <b/>
        <vertAlign val="subscript"/>
        <sz val="12"/>
        <color theme="1"/>
        <rFont val="Arial"/>
        <family val="2"/>
      </rPr>
      <t>Reff</t>
    </r>
  </si>
  <si>
    <t>Formula 5</t>
  </si>
  <si>
    <t>Calculated capacitance Formula 5</t>
  </si>
  <si>
    <r>
      <t>Capacitor Ripple Current (I</t>
    </r>
    <r>
      <rPr>
        <vertAlign val="subscript"/>
        <sz val="12"/>
        <color theme="1"/>
        <rFont val="Arial"/>
        <family val="2"/>
      </rPr>
      <t>Cripple</t>
    </r>
    <r>
      <rPr>
        <sz val="12"/>
        <color theme="1"/>
        <rFont val="Arial"/>
        <family val="2"/>
      </rPr>
      <t xml:space="preserve">) 
</t>
    </r>
  </si>
  <si>
    <t>Enter your data in the blue fields</t>
  </si>
  <si>
    <t>Name</t>
  </si>
  <si>
    <t>Data</t>
  </si>
  <si>
    <r>
      <t>I</t>
    </r>
    <r>
      <rPr>
        <vertAlign val="subscript"/>
        <sz val="12"/>
        <color theme="1"/>
        <rFont val="Arial"/>
        <family val="2"/>
      </rPr>
      <t>CRipple</t>
    </r>
    <r>
      <rPr>
        <sz val="12"/>
        <color theme="1"/>
        <rFont val="Arial"/>
        <family val="2"/>
      </rPr>
      <t xml:space="preserve"> = 1,3 * I</t>
    </r>
    <r>
      <rPr>
        <vertAlign val="subscript"/>
        <sz val="12"/>
        <color theme="1"/>
        <rFont val="Arial"/>
        <family val="2"/>
      </rPr>
      <t>PH</t>
    </r>
    <r>
      <rPr>
        <sz val="12"/>
        <color theme="1"/>
        <rFont val="Arial"/>
        <family val="2"/>
      </rPr>
      <t xml:space="preserve"> / 2
3-phase systems! Simplified!</t>
    </r>
  </si>
  <si>
    <r>
      <t xml:space="preserve">Note: No input to all fields is required; at least marked in </t>
    </r>
    <r>
      <rPr>
        <b/>
        <sz val="10"/>
        <color theme="0"/>
        <rFont val="Calibri"/>
        <family val="2"/>
        <scheme val="minor"/>
      </rPr>
      <t>Bold</t>
    </r>
    <r>
      <rPr>
        <sz val="10"/>
        <color theme="0"/>
        <rFont val="Calibri"/>
        <family val="2"/>
        <scheme val="minor"/>
      </rPr>
      <t>! - needed fields depends on the used formula!
If field P</t>
    </r>
    <r>
      <rPr>
        <vertAlign val="subscript"/>
        <sz val="10"/>
        <color theme="0"/>
        <rFont val="Calibri"/>
        <family val="2"/>
        <scheme val="minor"/>
      </rPr>
      <t>Motor3~</t>
    </r>
    <r>
      <rPr>
        <sz val="10"/>
        <color theme="0"/>
        <rFont val="Calibri"/>
        <family val="2"/>
        <scheme val="minor"/>
      </rPr>
      <t xml:space="preserve"> appears in </t>
    </r>
    <r>
      <rPr>
        <b/>
        <sz val="10"/>
        <color rgb="FFFF0000"/>
        <rFont val="Calibri"/>
        <family val="2"/>
        <scheme val="minor"/>
      </rPr>
      <t>Red</t>
    </r>
    <r>
      <rPr>
        <sz val="10"/>
        <color theme="0"/>
        <rFont val="Calibri"/>
        <family val="2"/>
        <scheme val="minor"/>
      </rPr>
      <t>, your input is higher than Input in field Maximum Power P</t>
    </r>
    <r>
      <rPr>
        <vertAlign val="subscript"/>
        <sz val="10"/>
        <color theme="0"/>
        <rFont val="Calibri"/>
        <family val="2"/>
        <scheme val="minor"/>
      </rPr>
      <t>MAX</t>
    </r>
    <r>
      <rPr>
        <sz val="10"/>
        <color theme="0"/>
        <rFont val="Calibri"/>
        <family val="2"/>
        <scheme val="minor"/>
      </rPr>
      <t>! 
Place holders base on a typical 100kW/500V/IGBT inverter. Recommended Cap is 650uF.</t>
    </r>
  </si>
  <si>
    <t xml:space="preserve"> µF</t>
  </si>
  <si>
    <t>DC-Link-Capacitor - Calculation Tool for Ripple Current and Capacitance</t>
  </si>
  <si>
    <t>Intermediate Calculation results appear in green.</t>
  </si>
  <si>
    <t>Calculated Capacitance value in uF - base on the formula - will appear in in yellow. Best results were reached with F 2 and F4!</t>
  </si>
  <si>
    <r>
      <t xml:space="preserve"> Calculated power = U * I * cos φ * √3
with cos φ=0.8; if field is </t>
    </r>
    <r>
      <rPr>
        <b/>
        <sz val="12"/>
        <color rgb="FFFF0000"/>
        <rFont val="Arial"/>
        <family val="2"/>
      </rPr>
      <t xml:space="preserve">red, </t>
    </r>
    <r>
      <rPr>
        <sz val="12"/>
        <color theme="1"/>
        <rFont val="Arial"/>
        <family val="2"/>
      </rPr>
      <t>calculated power is higher than P</t>
    </r>
    <r>
      <rPr>
        <vertAlign val="subscript"/>
        <sz val="12"/>
        <color theme="1"/>
        <rFont val="Arial"/>
        <family val="2"/>
      </rPr>
      <t>max</t>
    </r>
    <r>
      <rPr>
        <sz val="12"/>
        <color theme="1"/>
        <rFont val="Arial"/>
        <family val="2"/>
      </rPr>
      <t>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</si>
</sst>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12"/>
      <name val="Calibri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vertAlign val="subscript"/>
      <sz val="11"/>
      <color rgb="FF000000"/>
      <name val="Calibri"/>
      <family val="2"/>
      <scheme val="minor"/>
    </font>
    <font>
      <b/>
      <vertAlign val="subscript"/>
      <sz val="11"/>
      <color rgb="FF000000"/>
      <name val="Cambria Math"/>
      <family val="1"/>
    </font>
    <font>
      <b/>
      <sz val="11"/>
      <color rgb="FF000000"/>
      <name val="Cambria Math"/>
      <family val="1"/>
    </font>
    <font>
      <sz val="12"/>
      <color theme="0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vertAlign val="subscript"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6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right" vertical="center"/>
    </xf>
    <xf numFmtId="0" fontId="1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5" fillId="8" borderId="18" xfId="0" applyFont="1" applyFill="1" applyBorder="1" applyAlignment="1"/>
    <xf numFmtId="0" fontId="2" fillId="0" borderId="19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1" fontId="2" fillId="4" borderId="13" xfId="0" applyNumberFormat="1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5" fillId="8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" fontId="2" fillId="4" borderId="13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2" fillId="4" borderId="13" xfId="0" applyFont="1" applyFill="1" applyBorder="1"/>
    <xf numFmtId="0" fontId="1" fillId="0" borderId="7" xfId="0" applyFont="1" applyBorder="1" applyAlignment="1">
      <alignment vertical="center" wrapText="1"/>
    </xf>
    <xf numFmtId="0" fontId="8" fillId="0" borderId="0" xfId="0" applyFont="1"/>
    <xf numFmtId="0" fontId="15" fillId="0" borderId="0" xfId="0" applyFont="1"/>
    <xf numFmtId="0" fontId="1" fillId="0" borderId="1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2" fontId="5" fillId="3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2" fillId="4" borderId="13" xfId="0" applyNumberFormat="1" applyFont="1" applyFill="1" applyBorder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2" fillId="0" borderId="0" xfId="0" applyFont="1" applyFill="1"/>
    <xf numFmtId="0" fontId="19" fillId="6" borderId="13" xfId="0" applyFont="1" applyFill="1" applyBorder="1" applyAlignment="1">
      <alignment vertical="center"/>
    </xf>
    <xf numFmtId="0" fontId="14" fillId="6" borderId="15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24" fillId="6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vertical="center"/>
    </xf>
    <xf numFmtId="0" fontId="20" fillId="4" borderId="16" xfId="0" applyFont="1" applyFill="1" applyBorder="1" applyAlignment="1">
      <alignment vertical="center" wrapText="1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4" fillId="6" borderId="24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25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164" fontId="9" fillId="0" borderId="14" xfId="0" applyNumberFormat="1" applyFont="1" applyFill="1" applyBorder="1"/>
    <xf numFmtId="164" fontId="2" fillId="4" borderId="14" xfId="0" applyNumberFormat="1" applyFont="1" applyFill="1" applyBorder="1"/>
    <xf numFmtId="0" fontId="0" fillId="2" borderId="0" xfId="0" applyFill="1"/>
    <xf numFmtId="0" fontId="0" fillId="4" borderId="0" xfId="0" applyFill="1" applyAlignment="1">
      <alignment vertical="center"/>
    </xf>
    <xf numFmtId="0" fontId="0" fillId="4" borderId="0" xfId="0" applyFill="1"/>
    <xf numFmtId="0" fontId="0" fillId="11" borderId="0" xfId="0" applyFill="1" applyAlignment="1">
      <alignment vertical="center"/>
    </xf>
    <xf numFmtId="0" fontId="0" fillId="11" borderId="0" xfId="0" applyFill="1"/>
    <xf numFmtId="0" fontId="1" fillId="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0" fillId="12" borderId="0" xfId="0" applyFill="1"/>
    <xf numFmtId="0" fontId="2" fillId="0" borderId="0" xfId="0" applyFont="1" applyFill="1" applyBorder="1"/>
    <xf numFmtId="164" fontId="2" fillId="4" borderId="26" xfId="0" applyNumberFormat="1" applyFont="1" applyFill="1" applyBorder="1"/>
    <xf numFmtId="0" fontId="2" fillId="4" borderId="27" xfId="0" applyFont="1" applyFill="1" applyBorder="1"/>
    <xf numFmtId="0" fontId="10" fillId="5" borderId="15" xfId="0" applyFont="1" applyFill="1" applyBorder="1" applyAlignment="1"/>
    <xf numFmtId="0" fontId="11" fillId="5" borderId="16" xfId="0" applyFont="1" applyFill="1" applyBorder="1" applyAlignment="1"/>
    <xf numFmtId="0" fontId="11" fillId="5" borderId="17" xfId="0" applyFont="1" applyFill="1" applyBorder="1" applyAlignment="1"/>
    <xf numFmtId="0" fontId="20" fillId="6" borderId="16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20" fillId="3" borderId="16" xfId="0" applyFont="1" applyFill="1" applyBorder="1" applyAlignment="1">
      <alignment vertical="center" wrapText="1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vertical="center"/>
    </xf>
  </cellXfs>
  <cellStyles count="1">
    <cellStyle name="Standard" xfId="0" builtinId="0"/>
  </cellStyles>
  <dxfs count="1">
    <dxf>
      <font>
        <color rgb="FFFF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66"/>
      <color rgb="FF3366FF"/>
      <color rgb="FF99FFCC"/>
      <color rgb="FFFFCCFF"/>
      <color rgb="FFFF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20</xdr:row>
      <xdr:rowOff>0</xdr:rowOff>
    </xdr:from>
    <xdr:to>
      <xdr:col>10</xdr:col>
      <xdr:colOff>220025</xdr:colOff>
      <xdr:row>26</xdr:row>
      <xdr:rowOff>209550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6896100"/>
          <a:ext cx="2429825" cy="1790700"/>
        </a:xfrm>
        <a:prstGeom prst="rect">
          <a:avLst/>
        </a:prstGeom>
      </xdr:spPr>
    </xdr:pic>
    <xdr:clientData/>
  </xdr:twoCellAnchor>
  <xdr:twoCellAnchor>
    <xdr:from>
      <xdr:col>4</xdr:col>
      <xdr:colOff>3133726</xdr:colOff>
      <xdr:row>18</xdr:row>
      <xdr:rowOff>133350</xdr:rowOff>
    </xdr:from>
    <xdr:to>
      <xdr:col>6</xdr:col>
      <xdr:colOff>1</xdr:colOff>
      <xdr:row>18</xdr:row>
      <xdr:rowOff>381000</xdr:rowOff>
    </xdr:to>
    <xdr:sp macro="" textlink="">
      <xdr:nvSpPr>
        <xdr:cNvPr id="4" name="Pfeil nach rechts 3"/>
        <xdr:cNvSpPr/>
      </xdr:nvSpPr>
      <xdr:spPr>
        <a:xfrm>
          <a:off x="9744076" y="6486525"/>
          <a:ext cx="323850" cy="24765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4</xdr:col>
      <xdr:colOff>104775</xdr:colOff>
      <xdr:row>20</xdr:row>
      <xdr:rowOff>76200</xdr:rowOff>
    </xdr:from>
    <xdr:ext cx="4943475" cy="3390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6715125" y="6972300"/>
              <a:ext cx="4943475" cy="3390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400" b="1">
                  <a:latin typeface="+mj-lt"/>
                </a:rPr>
                <a:t>C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4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𝟐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de-DE" sz="1400" b="1" i="0" baseline="0">
                          <a:latin typeface="Cambria Math" panose="02040503050406030204" pitchFamily="18" charset="0"/>
                        </a:rPr>
                        <m:t>𝐏</m:t>
                      </m:r>
                      <m:r>
                        <a:rPr lang="de-DE" sz="1400" b="1" i="0" baseline="-25000">
                          <a:latin typeface="Cambria Math" panose="02040503050406030204" pitchFamily="18" charset="0"/>
                        </a:rPr>
                        <m:t>𝐌𝐨𝐭𝐨𝐫𝟑</m:t>
                      </m:r>
                      <m:r>
                        <a:rPr lang="de-DE" sz="1400" b="1" i="0" baseline="-25000">
                          <a:latin typeface="Cambria Math" panose="02040503050406030204" pitchFamily="18" charset="0"/>
                        </a:rPr>
                        <m:t>~</m:t>
                      </m:r>
                    </m:num>
                    <m:den>
                      <m:sSup>
                        <m:sSupPr>
                          <m:ctrlPr>
                            <a:rPr lang="de-DE" sz="1400" b="1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(</m:t>
                          </m:r>
                          <m:d>
                            <m:dPr>
                              <m:ctrlPr>
                                <a:rPr lang="de-DE" sz="1400" b="1" i="1"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de-DE" sz="1400" b="1" i="0">
                                  <a:latin typeface="Cambria Math" panose="02040503050406030204" pitchFamily="18" charset="0"/>
                                </a:rPr>
                                <m:t>𝐕</m:t>
                              </m:r>
                              <m:r>
                                <a:rPr lang="de-DE" sz="1400" b="1" i="0" baseline="-25000">
                                  <a:latin typeface="Cambria Math" panose="02040503050406030204" pitchFamily="18" charset="0"/>
                                </a:rPr>
                                <m:t>𝐃𝐂</m:t>
                              </m:r>
                              <m:r>
                                <a:rPr lang="de-DE" sz="1400" b="1" i="0">
                                  <a:latin typeface="Cambria Math" panose="02040503050406030204" pitchFamily="18" charset="0"/>
                                </a:rPr>
                                <m:t>+</m:t>
                              </m:r>
                              <m:r>
                                <a:rPr lang="de-DE" sz="1400" b="1" i="0">
                                  <a:latin typeface="Cambria Math" panose="02040503050406030204" pitchFamily="18" charset="0"/>
                                </a:rPr>
                                <m:t>𝐕𝐑</m:t>
                              </m:r>
                            </m:e>
                          </m:d>
                        </m:e>
                        <m:sup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𝟐</m:t>
                          </m:r>
                        </m:sup>
                      </m:sSup>
                      <m:r>
                        <a:rPr lang="de-DE" sz="1400" b="1" i="0">
                          <a:latin typeface="Cambria Math" panose="02040503050406030204" pitchFamily="18" charset="0"/>
                        </a:rPr>
                        <m:t>−(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𝐕𝐃𝐂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𝐕𝐑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)²)∗ 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𝐟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 ∗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𝟏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.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𝟎𝟎𝟎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.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𝟎𝟎𝟎</m:t>
                      </m:r>
                    </m:den>
                  </m:f>
                </m:oMath>
              </a14:m>
              <a:r>
                <a:rPr lang="de-DE" sz="1400" b="1">
                  <a:latin typeface="+mj-lt"/>
                </a:rPr>
                <a:t> uF</a:t>
              </a:r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6715125" y="6972300"/>
              <a:ext cx="4943475" cy="3390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400" b="1">
                  <a:latin typeface="+mj-lt"/>
                </a:rPr>
                <a:t>C = </a:t>
              </a:r>
              <a:r>
                <a:rPr lang="de-DE" sz="1400" b="1" i="0">
                  <a:latin typeface="Cambria Math" panose="02040503050406030204" pitchFamily="18" charset="0"/>
                </a:rPr>
                <a:t>(𝟐∗</a:t>
              </a:r>
              <a:r>
                <a:rPr lang="de-DE" sz="1400" b="1" i="0" baseline="0">
                  <a:latin typeface="Cambria Math" panose="02040503050406030204" pitchFamily="18" charset="0"/>
                </a:rPr>
                <a:t>𝐏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𝐌𝐨𝐭𝐨𝐫𝟑~)/(〖</a:t>
              </a:r>
              <a:r>
                <a:rPr lang="de-DE" sz="1400" b="1" i="0">
                  <a:latin typeface="Cambria Math" panose="02040503050406030204" pitchFamily="18" charset="0"/>
                </a:rPr>
                <a:t>((𝐕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𝐃𝐂</a:t>
              </a:r>
              <a:r>
                <a:rPr lang="de-DE" sz="1400" b="1" i="0">
                  <a:latin typeface="Cambria Math" panose="02040503050406030204" pitchFamily="18" charset="0"/>
                </a:rPr>
                <a:t>+𝐕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𝐑)〗^</a:t>
              </a:r>
              <a:r>
                <a:rPr lang="de-DE" sz="1400" b="1" i="0">
                  <a:latin typeface="Cambria Math" panose="02040503050406030204" pitchFamily="18" charset="0"/>
                </a:rPr>
                <a:t>𝟐−(𝐕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𝐃𝐂</a:t>
              </a:r>
              <a:r>
                <a:rPr lang="de-DE" sz="1400" b="1" i="0">
                  <a:latin typeface="Cambria Math" panose="02040503050406030204" pitchFamily="18" charset="0"/>
                </a:rPr>
                <a:t>−𝐕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𝐑</a:t>
              </a:r>
              <a:r>
                <a:rPr lang="de-DE" sz="1400" b="1" i="0">
                  <a:latin typeface="Cambria Math" panose="02040503050406030204" pitchFamily="18" charset="0"/>
                </a:rPr>
                <a:t>)²)∗ 𝐟 ∗𝟏.𝟎𝟎𝟎.𝟎𝟎𝟎)</a:t>
              </a:r>
              <a:r>
                <a:rPr lang="de-DE" sz="1400" b="1">
                  <a:latin typeface="+mj-lt"/>
                </a:rPr>
                <a:t> uF</a:t>
              </a:r>
            </a:p>
          </xdr:txBody>
        </xdr:sp>
      </mc:Fallback>
    </mc:AlternateContent>
    <xdr:clientData/>
  </xdr:oneCellAnchor>
  <xdr:oneCellAnchor>
    <xdr:from>
      <xdr:col>4</xdr:col>
      <xdr:colOff>38099</xdr:colOff>
      <xdr:row>23</xdr:row>
      <xdr:rowOff>57150</xdr:rowOff>
    </xdr:from>
    <xdr:ext cx="3019425" cy="4077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5762624" y="5953125"/>
              <a:ext cx="3019425" cy="4077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400" b="1">
                  <a:latin typeface="+mj-lt"/>
                </a:rPr>
                <a:t>C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4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𝐏</m:t>
                      </m:r>
                      <m:r>
                        <a:rPr lang="de-DE" sz="1400" b="1" i="0" baseline="-25000">
                          <a:latin typeface="Cambria Math" panose="02040503050406030204" pitchFamily="18" charset="0"/>
                        </a:rPr>
                        <m:t>𝐥𝐨𝐚𝐝</m:t>
                      </m:r>
                    </m:num>
                    <m:den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𝐕𝐫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∗</m:t>
                      </m:r>
                      <m:d>
                        <m:dPr>
                          <m:ctrlPr>
                            <a:rPr lang="de-DE" sz="1400" b="1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𝐕𝐦𝐚𝐱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−</m:t>
                          </m:r>
                          <m:f>
                            <m:fPr>
                              <m:ctrlPr>
                                <a:rPr lang="de-DE" sz="1400" b="1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de-DE" sz="1400" b="1" i="0">
                                  <a:latin typeface="Cambria Math" panose="02040503050406030204" pitchFamily="18" charset="0"/>
                                </a:rPr>
                                <m:t>𝐕𝐩𝐩</m:t>
                              </m:r>
                            </m:num>
                            <m:den>
                              <m:r>
                                <a:rPr lang="de-DE" sz="1400" b="1" i="0">
                                  <a:latin typeface="Cambria Math" panose="02040503050406030204" pitchFamily="18" charset="0"/>
                                </a:rPr>
                                <m:t>𝟐</m:t>
                              </m:r>
                            </m:den>
                          </m:f>
                        </m:e>
                      </m:d>
                      <m:r>
                        <a:rPr lang="de-DE" sz="1400" b="1" i="0"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𝟐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𝛑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𝐟</m:t>
                      </m:r>
                    </m:den>
                  </m:f>
                </m:oMath>
              </a14:m>
              <a:r>
                <a:rPr lang="de-DE" sz="1400" b="1" i="0">
                  <a:latin typeface="+mj-lt"/>
                </a:rPr>
                <a:t> *1.000.000 uF</a:t>
              </a:r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5762624" y="5953125"/>
              <a:ext cx="3019425" cy="4077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400" b="1">
                  <a:latin typeface="+mj-lt"/>
                </a:rPr>
                <a:t>C = </a:t>
              </a:r>
              <a:r>
                <a:rPr lang="de-DE" sz="1400" b="1" i="0">
                  <a:latin typeface="+mj-lt"/>
                </a:rPr>
                <a:t>𝐏</a:t>
              </a:r>
              <a:r>
                <a:rPr lang="de-DE" sz="1400" b="1" i="0" baseline="-25000">
                  <a:latin typeface="+mj-lt"/>
                </a:rPr>
                <a:t>𝐥𝐨𝐚𝐝/(</a:t>
              </a:r>
              <a:r>
                <a:rPr lang="de-DE" sz="1400" b="1" i="0">
                  <a:latin typeface="+mj-lt"/>
                </a:rPr>
                <a:t>𝐕𝐫∗(𝐕𝐦𝐚𝐱−𝐕</a:t>
              </a:r>
              <a:r>
                <a:rPr lang="de-DE" sz="1400" b="1" i="0">
                  <a:latin typeface="Cambria Math" panose="02040503050406030204" pitchFamily="18" charset="0"/>
                </a:rPr>
                <a:t>𝐩𝐩</a:t>
              </a:r>
              <a:r>
                <a:rPr lang="de-DE" sz="1400" b="1" i="0">
                  <a:latin typeface="+mj-lt"/>
                </a:rPr>
                <a:t>/𝟐)∗𝟐∗𝛑∗𝐟) *1.000.000 uF</a:t>
              </a:r>
            </a:p>
          </xdr:txBody>
        </xdr:sp>
      </mc:Fallback>
    </mc:AlternateContent>
    <xdr:clientData/>
  </xdr:oneCellAnchor>
  <xdr:oneCellAnchor>
    <xdr:from>
      <xdr:col>4</xdr:col>
      <xdr:colOff>66675</xdr:colOff>
      <xdr:row>27</xdr:row>
      <xdr:rowOff>123825</xdr:rowOff>
    </xdr:from>
    <xdr:ext cx="3019425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6553200" y="9277350"/>
              <a:ext cx="3019425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400" b="1">
                  <a:latin typeface="+mj-lt"/>
                </a:rPr>
                <a:t>C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4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𝐕</m:t>
                      </m:r>
                      <m:r>
                        <a:rPr lang="de-DE" sz="1400" b="1" i="0" baseline="-25000">
                          <a:latin typeface="Cambria Math" panose="02040503050406030204" pitchFamily="18" charset="0"/>
                        </a:rPr>
                        <m:t>𝐃𝐂</m:t>
                      </m:r>
                    </m:num>
                    <m:den>
                      <m:d>
                        <m:dPr>
                          <m:ctrlPr>
                            <a:rPr lang="de-DE" sz="1400" b="1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𝟑𝟐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∗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𝐋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∗</m:t>
                          </m:r>
                          <m:sSup>
                            <m:sSupPr>
                              <m:ctrlPr>
                                <a:rPr lang="de-DE" sz="1400" b="1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de-DE" sz="1400" b="1" i="0">
                                  <a:latin typeface="Cambria Math" panose="02040503050406030204" pitchFamily="18" charset="0"/>
                                </a:rPr>
                                <m:t>𝐟</m:t>
                              </m:r>
                            </m:e>
                            <m:sup>
                              <m:r>
                                <a:rPr lang="de-DE" sz="1400" b="1" i="0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∗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𝐕𝐑</m:t>
                          </m:r>
                        </m:e>
                      </m:d>
                    </m:den>
                  </m:f>
                </m:oMath>
              </a14:m>
              <a:r>
                <a:rPr lang="de-DE" sz="1400" b="1" i="0">
                  <a:latin typeface="+mj-lt"/>
                </a:rPr>
                <a:t> uF</a:t>
              </a:r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6553200" y="9277350"/>
              <a:ext cx="3019425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400" b="1">
                  <a:latin typeface="+mj-lt"/>
                </a:rPr>
                <a:t>C = </a:t>
              </a:r>
              <a:r>
                <a:rPr lang="de-DE" sz="1400" b="1" i="0">
                  <a:latin typeface="Cambria Math" panose="02040503050406030204" pitchFamily="18" charset="0"/>
                </a:rPr>
                <a:t>𝐕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𝐃𝐂/((</a:t>
              </a:r>
              <a:r>
                <a:rPr lang="de-DE" sz="1400" b="1" i="0">
                  <a:latin typeface="Cambria Math" panose="02040503050406030204" pitchFamily="18" charset="0"/>
                </a:rPr>
                <a:t>𝟑𝟐∗𝐋∗𝐟^2∗𝐕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𝐑) )</a:t>
              </a:r>
              <a:r>
                <a:rPr lang="de-DE" sz="1400" b="1" i="0">
                  <a:latin typeface="+mj-lt"/>
                </a:rPr>
                <a:t> uF</a:t>
              </a:r>
            </a:p>
          </xdr:txBody>
        </xdr:sp>
      </mc:Fallback>
    </mc:AlternateContent>
    <xdr:clientData/>
  </xdr:oneCellAnchor>
  <xdr:oneCellAnchor>
    <xdr:from>
      <xdr:col>4</xdr:col>
      <xdr:colOff>47625</xdr:colOff>
      <xdr:row>26</xdr:row>
      <xdr:rowOff>123825</xdr:rowOff>
    </xdr:from>
    <xdr:ext cx="3019425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6534150" y="8772525"/>
              <a:ext cx="3019425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400" b="1">
                  <a:latin typeface="+mj-lt"/>
                </a:rPr>
                <a:t>C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4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𝐕</m:t>
                      </m:r>
                      <m:r>
                        <a:rPr lang="de-DE" sz="1400" b="1" i="0" baseline="-25000">
                          <a:latin typeface="Cambria Math" panose="02040503050406030204" pitchFamily="18" charset="0"/>
                        </a:rPr>
                        <m:t>𝐃𝐂</m:t>
                      </m:r>
                    </m:num>
                    <m:den>
                      <m:d>
                        <m:dPr>
                          <m:ctrlPr>
                            <a:rPr lang="de-DE" sz="1400" b="1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𝟑𝟐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∗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𝐋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∗</m:t>
                          </m:r>
                          <m:sSup>
                            <m:sSupPr>
                              <m:ctrlPr>
                                <a:rPr lang="de-DE" sz="1400" b="1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de-DE" sz="1400" b="1" i="0">
                                  <a:latin typeface="Cambria Math" panose="02040503050406030204" pitchFamily="18" charset="0"/>
                                </a:rPr>
                                <m:t>𝐟</m:t>
                              </m:r>
                            </m:e>
                            <m:sup>
                              <m:r>
                                <a:rPr lang="de-DE" sz="1400" b="1" i="0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∗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𝐕𝐑</m:t>
                          </m:r>
                        </m:e>
                      </m:d>
                    </m:den>
                  </m:f>
                </m:oMath>
              </a14:m>
              <a:r>
                <a:rPr lang="de-DE" sz="1400" b="1" i="0">
                  <a:latin typeface="+mj-lt"/>
                </a:rPr>
                <a:t> uF</a:t>
              </a:r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6534150" y="8772525"/>
              <a:ext cx="3019425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400" b="1">
                  <a:latin typeface="+mj-lt"/>
                </a:rPr>
                <a:t>C = </a:t>
              </a:r>
              <a:r>
                <a:rPr lang="de-DE" sz="1400" b="1" i="0">
                  <a:latin typeface="Cambria Math" panose="02040503050406030204" pitchFamily="18" charset="0"/>
                </a:rPr>
                <a:t>𝐕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𝐃𝐂/((</a:t>
              </a:r>
              <a:r>
                <a:rPr lang="de-DE" sz="1400" b="1" i="0">
                  <a:latin typeface="Cambria Math" panose="02040503050406030204" pitchFamily="18" charset="0"/>
                </a:rPr>
                <a:t>𝟑𝟐∗𝐋∗𝐟^2∗𝐕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𝐑) )</a:t>
              </a:r>
              <a:r>
                <a:rPr lang="de-DE" sz="1400" b="1" i="0">
                  <a:latin typeface="+mj-lt"/>
                </a:rPr>
                <a:t> uF</a:t>
              </a:r>
            </a:p>
          </xdr:txBody>
        </xdr:sp>
      </mc:Fallback>
    </mc:AlternateContent>
    <xdr:clientData/>
  </xdr:oneCellAnchor>
  <xdr:oneCellAnchor>
    <xdr:from>
      <xdr:col>4</xdr:col>
      <xdr:colOff>47625</xdr:colOff>
      <xdr:row>32</xdr:row>
      <xdr:rowOff>176212</xdr:rowOff>
    </xdr:from>
    <xdr:ext cx="2707857" cy="210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feld 15"/>
            <xdr:cNvSpPr txBox="1"/>
          </xdr:nvSpPr>
          <xdr:spPr>
            <a:xfrm>
              <a:off x="6657975" y="10567987"/>
              <a:ext cx="2707857" cy="210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1" i="0">
                      <a:latin typeface="Cambria Math" panose="02040503050406030204" pitchFamily="18" charset="0"/>
                    </a:rPr>
                    <m:t>𝐂</m:t>
                  </m:r>
                  <m:r>
                    <a:rPr lang="de-DE" sz="1400" b="1" i="0">
                      <a:latin typeface="Cambria Math" panose="02040503050406030204" pitchFamily="18" charset="0"/>
                    </a:rPr>
                    <m:t>=</m:t>
                  </m:r>
                  <m:r>
                    <a:rPr lang="de-DE" sz="1400" b="1" i="0">
                      <a:latin typeface="Cambria Math" panose="02040503050406030204" pitchFamily="18" charset="0"/>
                    </a:rPr>
                    <m:t>𝐈𝐂𝐑𝐢𝐩𝐩𝐥</m:t>
                  </m:r>
                  <m:r>
                    <a:rPr lang="de-DE" sz="1400" b="1" i="0" baseline="-25000">
                      <a:latin typeface="Cambria Math" panose="02040503050406030204" pitchFamily="18" charset="0"/>
                    </a:rPr>
                    <m:t>𝐞</m:t>
                  </m:r>
                  <m:r>
                    <a:rPr lang="de-DE" sz="1400" b="1" i="0">
                      <a:latin typeface="Cambria Math" panose="02040503050406030204" pitchFamily="18" charset="0"/>
                    </a:rPr>
                    <m:t>∗</m:t>
                  </m:r>
                  <m:r>
                    <a:rPr lang="de-DE" sz="1400" b="1" i="0">
                      <a:latin typeface="Cambria Math" panose="02040503050406030204" pitchFamily="18" charset="0"/>
                    </a:rPr>
                    <m:t>𝟎</m:t>
                  </m:r>
                  <m:r>
                    <a:rPr lang="de-DE" sz="1400" b="1" i="0">
                      <a:latin typeface="Cambria Math" panose="02040503050406030204" pitchFamily="18" charset="0"/>
                    </a:rPr>
                    <m:t>,</m:t>
                  </m:r>
                  <m:r>
                    <a:rPr lang="de-DE" sz="1400" b="1" i="0">
                      <a:latin typeface="Cambria Math" panose="02040503050406030204" pitchFamily="18" charset="0"/>
                    </a:rPr>
                    <m:t>𝟐</m:t>
                  </m:r>
                </m:oMath>
              </a14:m>
              <a:r>
                <a:rPr lang="de-DE" sz="1400" b="1" i="0">
                  <a:latin typeface="+mj-lt"/>
                </a:rPr>
                <a:t>  ...</a:t>
              </a:r>
              <a:r>
                <a:rPr lang="de-DE" sz="1400" b="1" i="0" baseline="0">
                  <a:latin typeface="+mj-lt"/>
                </a:rPr>
                <a:t> </a:t>
              </a:r>
              <a14:m>
                <m:oMath xmlns:m="http://schemas.openxmlformats.org/officeDocument/2006/math">
                  <m:r>
                    <a:rPr lang="de-DE" sz="1400" b="1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𝐈</m:t>
                  </m:r>
                  <m:r>
                    <a:rPr lang="de-DE" sz="1400" b="1" i="0" baseline="-250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𝐂𝐑𝐢𝐩𝐩𝐥𝐞</m:t>
                  </m:r>
                  <m:r>
                    <a:rPr lang="de-DE" sz="1400" b="1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∗</m:t>
                  </m:r>
                  <m:r>
                    <a:rPr lang="de-DE" sz="1400" b="1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𝟎</m:t>
                  </m:r>
                  <m:r>
                    <a:rPr lang="de-DE" sz="1400" b="1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</m:t>
                  </m:r>
                </m:oMath>
              </a14:m>
              <a:r>
                <a:rPr lang="de-DE" sz="1400" b="1" i="0">
                  <a:latin typeface="+mj-lt"/>
                </a:rPr>
                <a:t>5 uF</a:t>
              </a:r>
            </a:p>
          </xdr:txBody>
        </xdr:sp>
      </mc:Choice>
      <mc:Fallback xmlns="">
        <xdr:sp macro="" textlink="">
          <xdr:nvSpPr>
            <xdr:cNvPr id="16" name="Textfeld 15"/>
            <xdr:cNvSpPr txBox="1"/>
          </xdr:nvSpPr>
          <xdr:spPr>
            <a:xfrm>
              <a:off x="6657975" y="10567987"/>
              <a:ext cx="2707857" cy="210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400" b="1" i="0">
                  <a:latin typeface="Cambria Math" panose="02040503050406030204" pitchFamily="18" charset="0"/>
                </a:rPr>
                <a:t>𝐂=𝐈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𝐂𝐑𝐢𝐩𝐩𝐥𝐞</a:t>
              </a:r>
              <a:r>
                <a:rPr lang="de-DE" sz="1400" b="1" i="0">
                  <a:latin typeface="Cambria Math" panose="02040503050406030204" pitchFamily="18" charset="0"/>
                </a:rPr>
                <a:t>∗𝟎,𝟐</a:t>
              </a:r>
              <a:r>
                <a:rPr lang="de-DE" sz="1400" b="1" i="0">
                  <a:latin typeface="+mj-lt"/>
                </a:rPr>
                <a:t>  ...</a:t>
              </a:r>
              <a:r>
                <a:rPr lang="de-DE" sz="1400" b="1" i="0" baseline="0">
                  <a:latin typeface="+mj-lt"/>
                </a:rPr>
                <a:t> </a:t>
              </a:r>
              <a:r>
                <a:rPr lang="de-DE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𝐈</a:t>
              </a:r>
              <a:r>
                <a:rPr lang="de-DE" sz="1400" b="1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𝐂𝐑𝐢𝐩𝐩𝐥𝐞</a:t>
              </a:r>
              <a:r>
                <a:rPr lang="de-DE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∗𝟎,</a:t>
              </a:r>
              <a:r>
                <a:rPr lang="de-DE" sz="1400" b="1" i="0">
                  <a:latin typeface="+mj-lt"/>
                </a:rPr>
                <a:t>5 uF</a:t>
              </a:r>
            </a:p>
          </xdr:txBody>
        </xdr:sp>
      </mc:Fallback>
    </mc:AlternateContent>
    <xdr:clientData/>
  </xdr:oneCellAnchor>
  <xdr:oneCellAnchor>
    <xdr:from>
      <xdr:col>4</xdr:col>
      <xdr:colOff>66675</xdr:colOff>
      <xdr:row>29</xdr:row>
      <xdr:rowOff>114300</xdr:rowOff>
    </xdr:from>
    <xdr:ext cx="3086100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feld 16"/>
            <xdr:cNvSpPr txBox="1"/>
          </xdr:nvSpPr>
          <xdr:spPr>
            <a:xfrm>
              <a:off x="6553200" y="7924800"/>
              <a:ext cx="3086100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400" b="1">
                  <a:latin typeface="+mj-lt"/>
                </a:rPr>
                <a:t>C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4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1" i="0">
                          <a:latin typeface="Cambria Math" panose="02040503050406030204" pitchFamily="18" charset="0"/>
                        </a:rPr>
                        <m:t>𝐈</m:t>
                      </m:r>
                      <m:r>
                        <a:rPr lang="de-DE" sz="1400" b="1" i="0" baseline="-25000">
                          <a:latin typeface="Cambria Math" panose="02040503050406030204" pitchFamily="18" charset="0"/>
                        </a:rPr>
                        <m:t>𝐂𝐫𝐢𝐩𝐩𝐥𝐞</m:t>
                      </m:r>
                    </m:num>
                    <m:den>
                      <m:d>
                        <m:dPr>
                          <m:ctrlPr>
                            <a:rPr lang="de-DE" sz="1400" b="1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𝟐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∗</m:t>
                          </m:r>
                          <m:r>
                            <a:rPr lang="el-GR" sz="1400" b="1" i="0">
                              <a:latin typeface="Cambria Math" panose="02040503050406030204" pitchFamily="18" charset="0"/>
                            </a:rPr>
                            <m:t>𝛑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∗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𝐟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∗</m:t>
                          </m:r>
                          <m:r>
                            <a:rPr lang="de-DE" sz="1400" b="1" i="0">
                              <a:latin typeface="Cambria Math" panose="02040503050406030204" pitchFamily="18" charset="0"/>
                            </a:rPr>
                            <m:t>𝐕𝐑𝐞𝐟𝐟</m:t>
                          </m:r>
                        </m:e>
                      </m:d>
                    </m:den>
                  </m:f>
                </m:oMath>
              </a14:m>
              <a:r>
                <a:rPr lang="de-DE" sz="1400" b="1" i="0">
                  <a:latin typeface="+mj-lt"/>
                </a:rPr>
                <a:t> *1.000.000 uF</a:t>
              </a:r>
            </a:p>
          </xdr:txBody>
        </xdr:sp>
      </mc:Choice>
      <mc:Fallback xmlns="">
        <xdr:sp macro="" textlink="">
          <xdr:nvSpPr>
            <xdr:cNvPr id="17" name="Textfeld 16"/>
            <xdr:cNvSpPr txBox="1"/>
          </xdr:nvSpPr>
          <xdr:spPr>
            <a:xfrm>
              <a:off x="6553200" y="7924800"/>
              <a:ext cx="3086100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400" b="1">
                  <a:latin typeface="+mj-lt"/>
                </a:rPr>
                <a:t>C = </a:t>
              </a:r>
              <a:r>
                <a:rPr lang="de-DE" sz="1400" b="1" i="0">
                  <a:latin typeface="Cambria Math" panose="02040503050406030204" pitchFamily="18" charset="0"/>
                </a:rPr>
                <a:t>𝐈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𝐂𝐫𝐢𝐩𝐩𝐥𝐞/((</a:t>
              </a:r>
              <a:r>
                <a:rPr lang="de-DE" sz="1400" b="1" i="0">
                  <a:latin typeface="Cambria Math" panose="02040503050406030204" pitchFamily="18" charset="0"/>
                </a:rPr>
                <a:t>𝟐∗</a:t>
              </a:r>
              <a:r>
                <a:rPr lang="el-GR" sz="1400" b="1" i="0">
                  <a:latin typeface="Cambria Math" panose="02040503050406030204" pitchFamily="18" charset="0"/>
                </a:rPr>
                <a:t>𝛑</a:t>
              </a:r>
              <a:r>
                <a:rPr lang="de-DE" sz="1400" b="1" i="0">
                  <a:latin typeface="Cambria Math" panose="02040503050406030204" pitchFamily="18" charset="0"/>
                </a:rPr>
                <a:t>∗𝐟∗𝐕</a:t>
              </a:r>
              <a:r>
                <a:rPr lang="de-DE" sz="1400" b="1" i="0" baseline="-25000">
                  <a:latin typeface="Cambria Math" panose="02040503050406030204" pitchFamily="18" charset="0"/>
                </a:rPr>
                <a:t>𝐑𝐞𝐟𝐟) )</a:t>
              </a:r>
              <a:r>
                <a:rPr lang="de-DE" sz="1400" b="1" i="0">
                  <a:latin typeface="+mj-lt"/>
                </a:rPr>
                <a:t> *1.000.000 uF</a:t>
              </a:r>
            </a:p>
          </xdr:txBody>
        </xdr:sp>
      </mc:Fallback>
    </mc:AlternateContent>
    <xdr:clientData/>
  </xdr:oneCellAnchor>
  <xdr:twoCellAnchor>
    <xdr:from>
      <xdr:col>1</xdr:col>
      <xdr:colOff>3028950</xdr:colOff>
      <xdr:row>3</xdr:row>
      <xdr:rowOff>190501</xdr:rowOff>
    </xdr:from>
    <xdr:to>
      <xdr:col>1</xdr:col>
      <xdr:colOff>3400425</xdr:colOff>
      <xdr:row>3</xdr:row>
      <xdr:rowOff>381001</xdr:rowOff>
    </xdr:to>
    <xdr:sp macro="" textlink="">
      <xdr:nvSpPr>
        <xdr:cNvPr id="5" name="Pfeil nach rechts 4"/>
        <xdr:cNvSpPr/>
      </xdr:nvSpPr>
      <xdr:spPr>
        <a:xfrm>
          <a:off x="3028950" y="1095376"/>
          <a:ext cx="371475" cy="190500"/>
        </a:xfrm>
        <a:prstGeom prst="rightArrow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95251</xdr:colOff>
      <xdr:row>1</xdr:row>
      <xdr:rowOff>19050</xdr:rowOff>
    </xdr:from>
    <xdr:to>
      <xdr:col>1</xdr:col>
      <xdr:colOff>628651</xdr:colOff>
      <xdr:row>2</xdr:row>
      <xdr:rowOff>257175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323850"/>
          <a:ext cx="533400" cy="533400"/>
        </a:xfrm>
        <a:prstGeom prst="rect">
          <a:avLst/>
        </a:prstGeom>
      </xdr:spPr>
    </xdr:pic>
    <xdr:clientData/>
  </xdr:twoCellAnchor>
  <xdr:twoCellAnchor>
    <xdr:from>
      <xdr:col>1</xdr:col>
      <xdr:colOff>800100</xdr:colOff>
      <xdr:row>1</xdr:row>
      <xdr:rowOff>200025</xdr:rowOff>
    </xdr:from>
    <xdr:to>
      <xdr:col>5</xdr:col>
      <xdr:colOff>0</xdr:colOff>
      <xdr:row>2</xdr:row>
      <xdr:rowOff>142875</xdr:rowOff>
    </xdr:to>
    <xdr:sp macro="" textlink="">
      <xdr:nvSpPr>
        <xdr:cNvPr id="8" name="Textfeld 7"/>
        <xdr:cNvSpPr txBox="1"/>
      </xdr:nvSpPr>
      <xdr:spPr>
        <a:xfrm>
          <a:off x="800100" y="504825"/>
          <a:ext cx="8915400" cy="238125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/>
            <a:t>Beachten Sie bitte die Hinweise auf unserer Website! Die Haftung ist generell ausgeschlossen!</a:t>
          </a:r>
        </a:p>
      </xdr:txBody>
    </xdr:sp>
    <xdr:clientData/>
  </xdr:twoCellAnchor>
  <xdr:twoCellAnchor>
    <xdr:from>
      <xdr:col>9</xdr:col>
      <xdr:colOff>161925</xdr:colOff>
      <xdr:row>18</xdr:row>
      <xdr:rowOff>361950</xdr:rowOff>
    </xdr:from>
    <xdr:to>
      <xdr:col>11</xdr:col>
      <xdr:colOff>485775</xdr:colOff>
      <xdr:row>23</xdr:row>
      <xdr:rowOff>428625</xdr:rowOff>
    </xdr:to>
    <xdr:cxnSp macro="">
      <xdr:nvCxnSpPr>
        <xdr:cNvPr id="11" name="Gerade Verbindung mit Pfeil 10"/>
        <xdr:cNvCxnSpPr/>
      </xdr:nvCxnSpPr>
      <xdr:spPr>
        <a:xfrm flipH="1">
          <a:off x="12515850" y="6715125"/>
          <a:ext cx="1847850" cy="1371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23</xdr:row>
      <xdr:rowOff>85725</xdr:rowOff>
    </xdr:from>
    <xdr:to>
      <xdr:col>8</xdr:col>
      <xdr:colOff>323850</xdr:colOff>
      <xdr:row>23</xdr:row>
      <xdr:rowOff>476250</xdr:rowOff>
    </xdr:to>
    <xdr:sp macro="" textlink="">
      <xdr:nvSpPr>
        <xdr:cNvPr id="20" name="Nach rechts gekrümmter Pfeil 19"/>
        <xdr:cNvSpPr/>
      </xdr:nvSpPr>
      <xdr:spPr>
        <a:xfrm>
          <a:off x="11677650" y="7753350"/>
          <a:ext cx="238125" cy="390525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171450</xdr:colOff>
      <xdr:row>26</xdr:row>
      <xdr:rowOff>266700</xdr:rowOff>
    </xdr:from>
    <xdr:to>
      <xdr:col>10</xdr:col>
      <xdr:colOff>219075</xdr:colOff>
      <xdr:row>28</xdr:row>
      <xdr:rowOff>57150</xdr:rowOff>
    </xdr:to>
    <xdr:sp macro="" textlink="">
      <xdr:nvSpPr>
        <xdr:cNvPr id="21" name="Textfeld 20"/>
        <xdr:cNvSpPr txBox="1"/>
      </xdr:nvSpPr>
      <xdr:spPr>
        <a:xfrm>
          <a:off x="11001375" y="8743950"/>
          <a:ext cx="233362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Even if calculation shows 300uF minimum - 650uf are needed to fullfil current requirement of eg. 180 A!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C28" sqref="C28:D28"/>
    </sheetView>
  </sheetViews>
  <sheetFormatPr baseColWidth="10" defaultRowHeight="15" x14ac:dyDescent="0.25"/>
  <cols>
    <col min="1" max="1" width="1.85546875" customWidth="1"/>
    <col min="2" max="2" width="55.7109375" customWidth="1"/>
    <col min="3" max="3" width="34.85546875" customWidth="1"/>
    <col min="4" max="4" width="6.7109375" style="3" customWidth="1"/>
    <col min="5" max="5" width="48.42578125" customWidth="1"/>
    <col min="6" max="6" width="3.42578125" customWidth="1"/>
  </cols>
  <sheetData>
    <row r="1" spans="1:5" s="1" customFormat="1" ht="24" thickBot="1" x14ac:dyDescent="0.4">
      <c r="B1" s="99" t="s">
        <v>47</v>
      </c>
      <c r="C1" s="100"/>
      <c r="D1" s="100"/>
      <c r="E1" s="101"/>
    </row>
    <row r="2" spans="1:5" s="62" customFormat="1" ht="23.25" x14ac:dyDescent="0.35">
      <c r="B2" s="60"/>
      <c r="C2" s="61"/>
      <c r="D2" s="61"/>
      <c r="E2" s="61"/>
    </row>
    <row r="3" spans="1:5" s="62" customFormat="1" ht="24" thickBot="1" x14ac:dyDescent="0.4">
      <c r="B3" s="60"/>
      <c r="C3" s="61"/>
      <c r="D3" s="61"/>
      <c r="E3" s="61"/>
    </row>
    <row r="4" spans="1:5" s="1" customFormat="1" ht="46.5" customHeight="1" thickBot="1" x14ac:dyDescent="0.3">
      <c r="B4" s="64" t="s">
        <v>41</v>
      </c>
      <c r="C4" s="102" t="s">
        <v>45</v>
      </c>
      <c r="D4" s="103"/>
      <c r="E4" s="104"/>
    </row>
    <row r="5" spans="1:5" s="1" customFormat="1" ht="34.5" customHeight="1" thickBot="1" x14ac:dyDescent="0.3">
      <c r="B5" s="65" t="s">
        <v>48</v>
      </c>
      <c r="C5" s="105"/>
      <c r="D5" s="106"/>
      <c r="E5" s="107"/>
    </row>
    <row r="6" spans="1:5" s="1" customFormat="1" ht="34.5" customHeight="1" thickBot="1" x14ac:dyDescent="0.3">
      <c r="B6" s="66" t="s">
        <v>49</v>
      </c>
      <c r="C6" s="71"/>
      <c r="D6" s="72"/>
      <c r="E6" s="73"/>
    </row>
    <row r="7" spans="1:5" s="62" customFormat="1" ht="34.5" customHeight="1" x14ac:dyDescent="0.25">
      <c r="B7" s="74"/>
      <c r="C7" s="75"/>
      <c r="D7" s="76"/>
      <c r="E7" s="77"/>
    </row>
    <row r="8" spans="1:5" s="68" customFormat="1" x14ac:dyDescent="0.25">
      <c r="B8" s="82" t="s">
        <v>42</v>
      </c>
      <c r="C8" s="83" t="s">
        <v>43</v>
      </c>
      <c r="D8" s="83" t="s">
        <v>7</v>
      </c>
      <c r="E8" s="84" t="s">
        <v>6</v>
      </c>
    </row>
    <row r="9" spans="1:5" s="4" customFormat="1" ht="19.5" x14ac:dyDescent="0.25">
      <c r="B9" s="78" t="s">
        <v>8</v>
      </c>
      <c r="C9" s="79">
        <v>160</v>
      </c>
      <c r="D9" s="80" t="s">
        <v>0</v>
      </c>
      <c r="E9" s="81"/>
    </row>
    <row r="10" spans="1:5" s="2" customFormat="1" ht="18" x14ac:dyDescent="0.25">
      <c r="B10" s="15" t="s">
        <v>10</v>
      </c>
      <c r="C10" s="69">
        <v>20000</v>
      </c>
      <c r="D10" s="22" t="s">
        <v>4</v>
      </c>
      <c r="E10" s="12" t="s">
        <v>23</v>
      </c>
    </row>
    <row r="11" spans="1:5" s="4" customFormat="1" ht="19.5" x14ac:dyDescent="0.25">
      <c r="B11" s="11" t="s">
        <v>11</v>
      </c>
      <c r="C11" s="70">
        <v>500</v>
      </c>
      <c r="D11" s="21" t="s">
        <v>2</v>
      </c>
      <c r="E11" s="14" t="s">
        <v>24</v>
      </c>
    </row>
    <row r="12" spans="1:5" s="4" customFormat="1" ht="19.5" x14ac:dyDescent="0.25">
      <c r="B12" s="11" t="s">
        <v>15</v>
      </c>
      <c r="C12" s="70">
        <v>12</v>
      </c>
      <c r="D12" s="21" t="s">
        <v>2</v>
      </c>
      <c r="E12" s="14" t="s">
        <v>9</v>
      </c>
    </row>
    <row r="13" spans="1:5" s="6" customFormat="1" ht="19.5" x14ac:dyDescent="0.25">
      <c r="A13" s="20"/>
      <c r="B13" s="30" t="s">
        <v>32</v>
      </c>
      <c r="C13" s="70">
        <v>100</v>
      </c>
      <c r="D13" s="21" t="s">
        <v>5</v>
      </c>
      <c r="E13" s="14" t="s">
        <v>25</v>
      </c>
    </row>
    <row r="14" spans="1:5" s="19" customFormat="1" ht="16.5" thickBot="1" x14ac:dyDescent="0.3">
      <c r="A14" s="20"/>
      <c r="B14" s="16" t="s">
        <v>31</v>
      </c>
      <c r="C14" s="63">
        <v>10</v>
      </c>
      <c r="D14" s="31" t="s">
        <v>21</v>
      </c>
      <c r="E14" s="17" t="s">
        <v>26</v>
      </c>
    </row>
    <row r="15" spans="1:5" s="6" customFormat="1" ht="7.5" customHeight="1" thickBot="1" x14ac:dyDescent="0.3">
      <c r="A15" s="20"/>
      <c r="B15" s="24"/>
      <c r="C15" s="25"/>
      <c r="D15" s="26"/>
      <c r="E15" s="27"/>
    </row>
    <row r="16" spans="1:5" s="4" customFormat="1" ht="50.25" x14ac:dyDescent="0.25">
      <c r="B16" s="9" t="s">
        <v>33</v>
      </c>
      <c r="C16" s="10">
        <f>C11*C9*0.8*1.73/1000</f>
        <v>110.72</v>
      </c>
      <c r="D16" s="29" t="s">
        <v>5</v>
      </c>
      <c r="E16" s="51" t="s">
        <v>50</v>
      </c>
    </row>
    <row r="17" spans="1:11" s="4" customFormat="1" ht="39" x14ac:dyDescent="0.25">
      <c r="B17" s="11" t="s">
        <v>27</v>
      </c>
      <c r="C17" s="7">
        <f>C12*2</f>
        <v>24</v>
      </c>
      <c r="D17" s="58" t="s">
        <v>2</v>
      </c>
      <c r="E17" s="12" t="s">
        <v>28</v>
      </c>
    </row>
    <row r="18" spans="1:11" s="19" customFormat="1" ht="55.5" customHeight="1" x14ac:dyDescent="0.25">
      <c r="A18" s="20"/>
      <c r="B18" s="54" t="s">
        <v>35</v>
      </c>
      <c r="C18" s="57">
        <f>C12/SQRT(2)</f>
        <v>8.4852813742385695</v>
      </c>
      <c r="D18" s="55" t="s">
        <v>37</v>
      </c>
      <c r="E18" s="56" t="s">
        <v>36</v>
      </c>
    </row>
    <row r="19" spans="1:11" s="4" customFormat="1" ht="34.5" x14ac:dyDescent="0.25">
      <c r="B19" s="85" t="s">
        <v>40</v>
      </c>
      <c r="C19" s="8">
        <f>1.3*C9/2</f>
        <v>104</v>
      </c>
      <c r="D19" s="55" t="s">
        <v>0</v>
      </c>
      <c r="E19" s="13" t="s">
        <v>44</v>
      </c>
      <c r="G19" s="18" t="s">
        <v>14</v>
      </c>
    </row>
    <row r="20" spans="1:11" s="19" customFormat="1" ht="7.5" customHeight="1" thickBot="1" x14ac:dyDescent="0.3">
      <c r="A20" s="20"/>
      <c r="B20" s="24"/>
      <c r="C20" s="25"/>
      <c r="D20" s="26"/>
      <c r="E20" s="27"/>
    </row>
    <row r="21" spans="1:11" s="4" customFormat="1" ht="36.75" customHeight="1" x14ac:dyDescent="0.25">
      <c r="A21" s="93"/>
      <c r="B21" s="33" t="s">
        <v>17</v>
      </c>
      <c r="C21" s="34"/>
      <c r="D21" s="35"/>
      <c r="E21" s="36"/>
      <c r="F21" s="93"/>
    </row>
    <row r="22" spans="1:11" ht="16.5" thickBot="1" x14ac:dyDescent="0.3">
      <c r="A22" s="88"/>
      <c r="B22" s="37" t="s">
        <v>18</v>
      </c>
      <c r="C22" s="38">
        <f>2*C16*1000/(((C11+C12)^2-((C11-C12)^2))*C10)*1000000</f>
        <v>461.33333333333337</v>
      </c>
      <c r="D22" s="39" t="s">
        <v>1</v>
      </c>
      <c r="E22" s="32"/>
      <c r="F22" s="88"/>
    </row>
    <row r="23" spans="1:11" s="19" customFormat="1" ht="7.5" customHeight="1" thickBot="1" x14ac:dyDescent="0.3">
      <c r="A23" s="20"/>
      <c r="B23" s="24"/>
      <c r="C23" s="25"/>
      <c r="D23" s="26"/>
      <c r="E23" s="27"/>
    </row>
    <row r="24" spans="1:11" s="19" customFormat="1" ht="39.75" customHeight="1" thickBot="1" x14ac:dyDescent="0.3">
      <c r="A24" s="91"/>
      <c r="B24" s="40" t="s">
        <v>22</v>
      </c>
      <c r="C24" s="41"/>
      <c r="D24" s="42"/>
      <c r="E24" s="43"/>
      <c r="F24" s="91"/>
    </row>
    <row r="25" spans="1:11" ht="16.5" thickBot="1" x14ac:dyDescent="0.3">
      <c r="A25" s="92"/>
      <c r="B25" s="5" t="s">
        <v>19</v>
      </c>
      <c r="C25" s="23">
        <f>((C16*1000)/(C12*((C11-(C17/2))*2*3.414*C10)))*1000000</f>
        <v>138.45272279684102</v>
      </c>
      <c r="D25" s="28" t="s">
        <v>20</v>
      </c>
      <c r="E25" s="32"/>
      <c r="F25" s="92"/>
    </row>
    <row r="26" spans="1:11" s="19" customFormat="1" ht="7.5" customHeight="1" thickBot="1" x14ac:dyDescent="0.3">
      <c r="A26" s="20"/>
      <c r="B26" s="24"/>
      <c r="C26" s="25"/>
      <c r="D26" s="26"/>
      <c r="E26" s="27"/>
    </row>
    <row r="27" spans="1:11" s="19" customFormat="1" ht="39.75" customHeight="1" x14ac:dyDescent="0.25">
      <c r="A27" s="67"/>
      <c r="B27" s="44" t="s">
        <v>12</v>
      </c>
      <c r="C27" s="45"/>
      <c r="D27" s="46"/>
      <c r="E27" s="47"/>
      <c r="F27" s="67"/>
    </row>
    <row r="28" spans="1:11" s="19" customFormat="1" ht="39.75" customHeight="1" thickBot="1" x14ac:dyDescent="0.3">
      <c r="A28" s="67"/>
      <c r="B28" s="37" t="s">
        <v>29</v>
      </c>
      <c r="C28" s="48">
        <f>C11/(32*C14*(C10/1000)*(C10/1000)*C12)*1000000</f>
        <v>325.52083333333331</v>
      </c>
      <c r="D28" s="39" t="s">
        <v>20</v>
      </c>
      <c r="E28" s="49"/>
      <c r="F28" s="67"/>
    </row>
    <row r="29" spans="1:11" s="19" customFormat="1" ht="7.5" customHeight="1" thickBot="1" x14ac:dyDescent="0.3">
      <c r="A29" s="20"/>
      <c r="B29" s="24"/>
      <c r="C29" s="25"/>
      <c r="D29" s="26"/>
      <c r="E29" s="27"/>
    </row>
    <row r="30" spans="1:11" s="19" customFormat="1" ht="39.75" customHeight="1" x14ac:dyDescent="3.5">
      <c r="A30" s="94"/>
      <c r="B30" s="44" t="s">
        <v>13</v>
      </c>
      <c r="C30" s="45"/>
      <c r="D30" s="46"/>
      <c r="E30" s="47"/>
      <c r="F30" s="94"/>
      <c r="K30" s="53" t="s">
        <v>34</v>
      </c>
    </row>
    <row r="31" spans="1:11" ht="16.5" thickBot="1" x14ac:dyDescent="0.3">
      <c r="A31" s="95"/>
      <c r="B31" s="37" t="s">
        <v>30</v>
      </c>
      <c r="C31" s="59">
        <f>(C19*1000000)/(2*PI()*C10*C18)</f>
        <v>97.5342675836865</v>
      </c>
      <c r="D31" s="50" t="s">
        <v>1</v>
      </c>
      <c r="E31" s="86"/>
      <c r="F31" s="95"/>
      <c r="G31" s="96"/>
    </row>
    <row r="32" spans="1:11" s="20" customFormat="1" ht="7.5" customHeight="1" thickBot="1" x14ac:dyDescent="0.3">
      <c r="B32" s="24"/>
      <c r="C32" s="25"/>
      <c r="D32" s="26"/>
      <c r="E32" s="27"/>
    </row>
    <row r="33" spans="1:11" s="19" customFormat="1" ht="39.75" customHeight="1" thickBot="1" x14ac:dyDescent="3.55">
      <c r="A33" s="89"/>
      <c r="B33" s="44" t="s">
        <v>38</v>
      </c>
      <c r="C33" s="45"/>
      <c r="D33" s="46"/>
      <c r="E33" s="47"/>
      <c r="F33" s="89"/>
      <c r="K33" s="53" t="s">
        <v>34</v>
      </c>
    </row>
    <row r="34" spans="1:11" ht="17.25" thickTop="1" thickBot="1" x14ac:dyDescent="0.3">
      <c r="A34" s="90"/>
      <c r="B34" s="37" t="s">
        <v>39</v>
      </c>
      <c r="C34" s="50">
        <f>C9/0.5</f>
        <v>320</v>
      </c>
      <c r="D34" s="50" t="s">
        <v>1</v>
      </c>
      <c r="E34" s="87" t="s">
        <v>3</v>
      </c>
      <c r="F34" s="97"/>
      <c r="G34" s="98">
        <f>C9/0.2</f>
        <v>800</v>
      </c>
      <c r="H34" s="98" t="s">
        <v>46</v>
      </c>
    </row>
    <row r="35" spans="1:11" s="19" customFormat="1" ht="7.5" customHeight="1" x14ac:dyDescent="0.25">
      <c r="A35" s="20"/>
      <c r="B35" s="24"/>
      <c r="C35" s="25"/>
      <c r="D35" s="26"/>
      <c r="E35" s="27"/>
    </row>
    <row r="36" spans="1:11" x14ac:dyDescent="0.25">
      <c r="B36" s="52"/>
    </row>
    <row r="38" spans="1:11" x14ac:dyDescent="0.25">
      <c r="I38" s="53"/>
    </row>
    <row r="39" spans="1:11" x14ac:dyDescent="0.25">
      <c r="J39" t="s">
        <v>16</v>
      </c>
    </row>
  </sheetData>
  <mergeCells count="3">
    <mergeCell ref="B1:E1"/>
    <mergeCell ref="C4:E4"/>
    <mergeCell ref="C5:E5"/>
  </mergeCells>
  <conditionalFormatting sqref="C16">
    <cfRule type="cellIs" dxfId="0" priority="1" operator="greaterThan">
      <formula>$C$13</formula>
    </cfRule>
  </conditionalFormatting>
  <pageMargins left="0.7" right="0.7" top="0.78740157499999996" bottom="0.78740157499999996" header="0.3" footer="0.3"/>
  <pageSetup paperSize="9" fitToWidth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Cap CALC Tool</vt:lpstr>
      <vt:lpstr>'Cap CALC Tool'!Druckbereich</vt:lpstr>
    </vt:vector>
  </TitlesOfParts>
  <Company>EPCOS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Gloeckler, Ralf: MR.</dc:creator>
  <cp:lastModifiedBy>Wolfgang Rambow</cp:lastModifiedBy>
  <cp:lastPrinted>2024-01-29T12:45:03Z</cp:lastPrinted>
  <dcterms:created xsi:type="dcterms:W3CDTF">2016-02-02T10:14:04Z</dcterms:created>
  <dcterms:modified xsi:type="dcterms:W3CDTF">2024-04-21T13:52:46Z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Calculation Cap from ripple-voltage.xlsx</vt:lpwstr>
  </property>
</Properties>
</file>